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7B48AA3E-84A3-4E38-AC89-84DF3EF04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Availability Update" sheetId="4" r:id="rId1"/>
  </sheets>
  <definedNames>
    <definedName name="_xlnm.Print_Area" localSheetId="0">'Weekly Availability Update'!$A$1:$J$58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4" l="1"/>
  <c r="E27" i="4"/>
  <c r="J27" i="4" s="1"/>
  <c r="E21" i="4"/>
  <c r="D49" i="4"/>
  <c r="D46" i="4"/>
  <c r="D45" i="4"/>
  <c r="D44" i="4"/>
  <c r="D41" i="4"/>
  <c r="D40" i="4"/>
  <c r="D38" i="4"/>
  <c r="J38" i="4" s="1"/>
  <c r="D35" i="4"/>
  <c r="D34" i="4"/>
  <c r="D33" i="4"/>
  <c r="D27" i="4"/>
  <c r="D25" i="4"/>
  <c r="D22" i="4"/>
  <c r="D21" i="4"/>
  <c r="D20" i="4"/>
  <c r="D9" i="4"/>
  <c r="D8" i="4"/>
  <c r="D7" i="4"/>
  <c r="J15" i="4"/>
  <c r="J29" i="4"/>
  <c r="J26" i="4"/>
  <c r="J22" i="4"/>
  <c r="J56" i="4"/>
  <c r="J40" i="4"/>
  <c r="J47" i="4"/>
  <c r="J46" i="4"/>
  <c r="J36" i="4"/>
  <c r="J10" i="4"/>
  <c r="J42" i="4"/>
  <c r="J23" i="4"/>
  <c r="J58" i="4"/>
  <c r="J44" i="4"/>
  <c r="J45" i="4"/>
  <c r="J43" i="4"/>
  <c r="J24" i="4"/>
  <c r="J9" i="4"/>
  <c r="J37" i="4"/>
  <c r="J53" i="4"/>
  <c r="J52" i="4"/>
  <c r="J4" i="4"/>
  <c r="J5" i="4"/>
  <c r="J33" i="4" l="1"/>
  <c r="J34" i="4"/>
  <c r="J25" i="4"/>
  <c r="J7" i="4"/>
  <c r="J8" i="4"/>
  <c r="J35" i="4"/>
  <c r="J20" i="4"/>
  <c r="J21" i="4"/>
  <c r="J31" i="4"/>
  <c r="J50" i="4"/>
  <c r="J49" i="4"/>
  <c r="J12" i="4"/>
  <c r="J18" i="4"/>
  <c r="J41" i="4"/>
  <c r="J16" i="4"/>
  <c r="J14" i="4"/>
  <c r="J13" i="4" l="1"/>
</calcChain>
</file>

<file path=xl/sharedStrings.xml><?xml version="1.0" encoding="utf-8"?>
<sst xmlns="http://schemas.openxmlformats.org/spreadsheetml/2006/main" count="94" uniqueCount="71">
  <si>
    <t>UPDATE</t>
  </si>
  <si>
    <t>ITEM</t>
  </si>
  <si>
    <t>M</t>
  </si>
  <si>
    <t>T</t>
  </si>
  <si>
    <t>W</t>
  </si>
  <si>
    <t>TH</t>
  </si>
  <si>
    <t>F</t>
  </si>
  <si>
    <t>S</t>
  </si>
  <si>
    <t>NOTES</t>
  </si>
  <si>
    <t>Start</t>
  </si>
  <si>
    <t>18 Per Tray</t>
  </si>
  <si>
    <t>15 Per Tray</t>
  </si>
  <si>
    <t>BEGONIA</t>
  </si>
  <si>
    <t>SUNPATIEN</t>
  </si>
  <si>
    <t>Compact Deep Rose</t>
  </si>
  <si>
    <t>Compact Orchid Blush</t>
  </si>
  <si>
    <t>Compact Purple</t>
  </si>
  <si>
    <t>Compact Red</t>
  </si>
  <si>
    <t>Compact Rose Glow</t>
  </si>
  <si>
    <t>Compact White</t>
  </si>
  <si>
    <t>ZINNIA</t>
  </si>
  <si>
    <t>BEGONIA BIG</t>
  </si>
  <si>
    <t>PENTA</t>
  </si>
  <si>
    <t>Graffiti Mix</t>
  </si>
  <si>
    <t>Graffiti Violet</t>
  </si>
  <si>
    <t>Graffiti White</t>
  </si>
  <si>
    <t>ANGELONIA</t>
  </si>
  <si>
    <t>SWEET POTATO VINE</t>
  </si>
  <si>
    <t>Yellow</t>
  </si>
  <si>
    <t>Black Heart</t>
  </si>
  <si>
    <t>TORENIA</t>
  </si>
  <si>
    <t>Mix</t>
  </si>
  <si>
    <t>MELAMPODIUM</t>
  </si>
  <si>
    <t>Derby Yellow</t>
  </si>
  <si>
    <t>ALTERNANTHERA</t>
  </si>
  <si>
    <t>Little Ruby</t>
  </si>
  <si>
    <t xml:space="preserve">Graffiti Red Velvet </t>
  </si>
  <si>
    <t>COLEUS</t>
  </si>
  <si>
    <t>Oxblood</t>
  </si>
  <si>
    <t>Gold Lace</t>
  </si>
  <si>
    <t>Painted Lady</t>
  </si>
  <si>
    <t>Gold Edge</t>
  </si>
  <si>
    <t>Alabama</t>
  </si>
  <si>
    <t>Rustic Orange</t>
  </si>
  <si>
    <t>Othello</t>
  </si>
  <si>
    <t>Watermelon</t>
  </si>
  <si>
    <t>Serenita Mix</t>
  </si>
  <si>
    <t>Serenita Purple</t>
  </si>
  <si>
    <t>Serenita Pink</t>
  </si>
  <si>
    <t>Serenita White</t>
  </si>
  <si>
    <t>VINCA</t>
  </si>
  <si>
    <t xml:space="preserve">Compact Orange </t>
  </si>
  <si>
    <t>Compact Pink Candy</t>
  </si>
  <si>
    <t xml:space="preserve">Profusion Mix  </t>
  </si>
  <si>
    <t>Whiskey Bronze</t>
  </si>
  <si>
    <t>Gin Bronze Sun</t>
  </si>
  <si>
    <t>GL Red Shade</t>
  </si>
  <si>
    <t>GL Mix Shade</t>
  </si>
  <si>
    <t>Bronze Leaf Rose Sun</t>
  </si>
  <si>
    <t xml:space="preserve">Graffiti Lipstick </t>
  </si>
  <si>
    <r>
      <t>Deep Blue</t>
    </r>
    <r>
      <rPr>
        <b/>
        <sz val="11"/>
        <color rgb="FF000000"/>
        <rFont val="Franklin Gothic Book"/>
        <family val="2"/>
      </rPr>
      <t xml:space="preserve"> </t>
    </r>
  </si>
  <si>
    <r>
      <t>Magenta</t>
    </r>
    <r>
      <rPr>
        <b/>
        <sz val="11"/>
        <color rgb="FF000000"/>
        <rFont val="Franklin Gothic Book"/>
        <family val="2"/>
      </rPr>
      <t xml:space="preserve"> </t>
    </r>
  </si>
  <si>
    <r>
      <t>Mix</t>
    </r>
    <r>
      <rPr>
        <b/>
        <sz val="11"/>
        <color rgb="FF000000"/>
        <rFont val="Franklin Gothic Book"/>
        <family val="2"/>
      </rPr>
      <t xml:space="preserve"> </t>
    </r>
  </si>
  <si>
    <t xml:space="preserve">Graffiti Pink </t>
  </si>
  <si>
    <t>Last Crop</t>
  </si>
  <si>
    <t>After 2pm</t>
  </si>
  <si>
    <t>Cuban Gold</t>
  </si>
  <si>
    <t>GL White Shade</t>
  </si>
  <si>
    <t>DURANTA</t>
  </si>
  <si>
    <t>Will Hold</t>
  </si>
  <si>
    <t>DAILY AVAILABILITY UPDATE           DATE: 05/31/2023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</si>
</sst>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0"/>
      <color indexed="8"/>
      <name val="Franklin Gothic Book"/>
      <family val="2"/>
    </font>
    <font>
      <b/>
      <sz val="11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zoomScaleNormal="100" workbookViewId="0">
      <selection activeCell="H46" sqref="H46"/>
    </sheetView>
  </sheetViews>
  <sheetFormatPr defaultColWidth="9.140625" defaultRowHeight="19.5" outlineLevelCol="1" x14ac:dyDescent="0.35"/>
  <cols>
    <col min="1" max="1" width="34.140625" style="7" customWidth="1"/>
    <col min="2" max="2" width="11.5703125" style="9" customWidth="1"/>
    <col min="3" max="3" width="7.7109375" style="8" hidden="1" customWidth="1" outlineLevel="1"/>
    <col min="4" max="4" width="12.140625" style="8" hidden="1" customWidth="1" outlineLevel="1"/>
    <col min="5" max="5" width="7.85546875" style="8" hidden="1" customWidth="1" outlineLevel="1"/>
    <col min="6" max="6" width="7.42578125" style="8" hidden="1" customWidth="1" outlineLevel="1"/>
    <col min="7" max="7" width="10" style="8" hidden="1" customWidth="1" outlineLevel="1"/>
    <col min="8" max="9" width="8.140625" style="8" hidden="1" customWidth="1" outlineLevel="1"/>
    <col min="10" max="10" width="40.28515625" style="10" customWidth="1" collapsed="1"/>
    <col min="11" max="11" width="9.7109375" style="1" customWidth="1"/>
    <col min="12" max="16384" width="9.140625" style="1"/>
  </cols>
  <sheetData>
    <row r="1" spans="1:10" ht="19.5" customHeight="1" x14ac:dyDescent="0.35">
      <c r="A1" s="26" t="s">
        <v>70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 customHeight="1" x14ac:dyDescent="0.25">
      <c r="A2" s="2" t="s">
        <v>1</v>
      </c>
      <c r="B2" s="2" t="s">
        <v>8</v>
      </c>
      <c r="C2" s="3" t="s">
        <v>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0</v>
      </c>
    </row>
    <row r="3" spans="1:10" ht="15" customHeight="1" x14ac:dyDescent="0.25">
      <c r="A3" s="2" t="s">
        <v>34</v>
      </c>
      <c r="B3" s="14" t="s">
        <v>10</v>
      </c>
      <c r="C3" s="15"/>
      <c r="D3" s="15"/>
      <c r="E3" s="15"/>
      <c r="F3" s="15"/>
      <c r="G3" s="15"/>
      <c r="H3" s="15"/>
      <c r="I3" s="15"/>
      <c r="J3" s="16"/>
    </row>
    <row r="4" spans="1:10" ht="15" customHeight="1" x14ac:dyDescent="0.25">
      <c r="A4" s="4" t="s">
        <v>28</v>
      </c>
      <c r="B4" s="13"/>
      <c r="C4" s="5"/>
      <c r="D4" s="5"/>
      <c r="E4" s="5"/>
      <c r="F4" s="5"/>
      <c r="G4" s="5"/>
      <c r="H4" s="5"/>
      <c r="I4" s="5"/>
      <c r="J4" s="6">
        <f>C4+D4+E4+F4+G4+H4+I4</f>
        <v>0</v>
      </c>
    </row>
    <row r="5" spans="1:10" ht="15" customHeight="1" x14ac:dyDescent="0.25">
      <c r="A5" s="4" t="s">
        <v>35</v>
      </c>
      <c r="B5" s="13"/>
      <c r="C5" s="5"/>
      <c r="D5" s="5"/>
      <c r="E5" s="5"/>
      <c r="F5" s="5"/>
      <c r="G5" s="5"/>
      <c r="H5" s="5"/>
      <c r="I5" s="5"/>
      <c r="J5" s="6">
        <f>C5+D5+E5+F5+G5+H5+I5</f>
        <v>0</v>
      </c>
    </row>
    <row r="6" spans="1:10" ht="15" customHeight="1" x14ac:dyDescent="0.25">
      <c r="A6" s="2" t="s">
        <v>26</v>
      </c>
      <c r="B6" s="14" t="s">
        <v>10</v>
      </c>
      <c r="C6" s="15"/>
      <c r="D6" s="15"/>
      <c r="E6" s="15"/>
      <c r="F6" s="15"/>
      <c r="G6" s="15"/>
      <c r="H6" s="15"/>
      <c r="I6" s="15"/>
      <c r="J6" s="16"/>
    </row>
    <row r="7" spans="1:10" ht="15" customHeight="1" x14ac:dyDescent="0.25">
      <c r="A7" s="4" t="s">
        <v>46</v>
      </c>
      <c r="B7" s="13" t="s">
        <v>69</v>
      </c>
      <c r="C7" s="11">
        <v>3114</v>
      </c>
      <c r="D7" s="11">
        <f>-1800-162+2592-54-72-18</f>
        <v>486</v>
      </c>
      <c r="E7" s="11">
        <v>-18</v>
      </c>
      <c r="F7" s="11"/>
      <c r="G7" s="11"/>
      <c r="H7" s="11"/>
      <c r="I7" s="11"/>
      <c r="J7" s="12">
        <f t="shared" ref="J7:J10" si="0">C7+D7+E7+F7+G7+H7+I7</f>
        <v>3582</v>
      </c>
    </row>
    <row r="8" spans="1:10" ht="15" customHeight="1" x14ac:dyDescent="0.25">
      <c r="A8" s="4" t="s">
        <v>47</v>
      </c>
      <c r="B8" s="13" t="s">
        <v>69</v>
      </c>
      <c r="C8" s="22">
        <v>612</v>
      </c>
      <c r="D8" s="22">
        <f>1206-360-396-108-36-72-18-36</f>
        <v>180</v>
      </c>
      <c r="E8" s="22"/>
      <c r="F8" s="22"/>
      <c r="G8" s="22"/>
      <c r="H8" s="22"/>
      <c r="I8" s="22"/>
      <c r="J8" s="23">
        <f t="shared" si="0"/>
        <v>792</v>
      </c>
    </row>
    <row r="9" spans="1:10" ht="15" customHeight="1" x14ac:dyDescent="0.25">
      <c r="A9" s="4" t="s">
        <v>48</v>
      </c>
      <c r="B9" s="13" t="s">
        <v>69</v>
      </c>
      <c r="C9" s="22">
        <v>558</v>
      </c>
      <c r="D9" s="22">
        <f>504-54-378-18</f>
        <v>54</v>
      </c>
      <c r="E9" s="22"/>
      <c r="F9" s="22"/>
      <c r="G9" s="22"/>
      <c r="H9" s="22"/>
      <c r="I9" s="22"/>
      <c r="J9" s="23">
        <f t="shared" si="0"/>
        <v>612</v>
      </c>
    </row>
    <row r="10" spans="1:10" ht="15" customHeight="1" x14ac:dyDescent="0.25">
      <c r="A10" s="4" t="s">
        <v>49</v>
      </c>
      <c r="B10" s="13"/>
      <c r="C10" s="5"/>
      <c r="D10" s="5"/>
      <c r="E10" s="5"/>
      <c r="F10" s="5"/>
      <c r="G10" s="5"/>
      <c r="H10" s="5"/>
      <c r="I10" s="5"/>
      <c r="J10" s="6">
        <f t="shared" si="0"/>
        <v>0</v>
      </c>
    </row>
    <row r="11" spans="1:10" ht="15" customHeight="1" x14ac:dyDescent="0.25">
      <c r="A11" s="2" t="s">
        <v>12</v>
      </c>
      <c r="B11" s="14" t="s">
        <v>10</v>
      </c>
      <c r="C11" s="18"/>
      <c r="D11" s="18"/>
      <c r="E11" s="18"/>
      <c r="F11" s="18"/>
      <c r="G11" s="18"/>
      <c r="H11" s="18"/>
      <c r="I11" s="18"/>
      <c r="J11" s="19"/>
    </row>
    <row r="12" spans="1:10" ht="15" customHeight="1" x14ac:dyDescent="0.25">
      <c r="A12" s="4" t="s">
        <v>55</v>
      </c>
      <c r="B12" s="13" t="s">
        <v>64</v>
      </c>
      <c r="C12" s="11">
        <v>7920</v>
      </c>
      <c r="D12" s="11">
        <v>-72</v>
      </c>
      <c r="E12" s="11"/>
      <c r="F12" s="11"/>
      <c r="G12" s="11"/>
      <c r="H12" s="11"/>
      <c r="I12" s="11"/>
      <c r="J12" s="12">
        <f t="shared" ref="J12:J16" si="1">C12+D12+E12+F12+G12+H12+I12</f>
        <v>7848</v>
      </c>
    </row>
    <row r="13" spans="1:10" ht="15" customHeight="1" x14ac:dyDescent="0.25">
      <c r="A13" s="4" t="s">
        <v>54</v>
      </c>
      <c r="B13" s="13" t="s">
        <v>64</v>
      </c>
      <c r="C13" s="21">
        <v>2160</v>
      </c>
      <c r="D13" s="21"/>
      <c r="E13" s="21"/>
      <c r="F13" s="21"/>
      <c r="G13" s="21"/>
      <c r="H13" s="21"/>
      <c r="I13" s="21"/>
      <c r="J13" s="12">
        <f t="shared" si="1"/>
        <v>2160</v>
      </c>
    </row>
    <row r="14" spans="1:10" ht="15" customHeight="1" x14ac:dyDescent="0.25">
      <c r="A14" s="4" t="s">
        <v>56</v>
      </c>
      <c r="B14" s="13" t="s">
        <v>64</v>
      </c>
      <c r="C14" s="11">
        <v>270</v>
      </c>
      <c r="D14" s="11">
        <v>-36</v>
      </c>
      <c r="E14" s="11"/>
      <c r="F14" s="11"/>
      <c r="G14" s="11"/>
      <c r="H14" s="11"/>
      <c r="I14" s="11"/>
      <c r="J14" s="12">
        <f t="shared" si="1"/>
        <v>234</v>
      </c>
    </row>
    <row r="15" spans="1:10" ht="15" customHeight="1" x14ac:dyDescent="0.25">
      <c r="A15" s="4" t="s">
        <v>67</v>
      </c>
      <c r="B15" s="13" t="s">
        <v>64</v>
      </c>
      <c r="C15" s="11">
        <v>360</v>
      </c>
      <c r="D15" s="11">
        <v>-90</v>
      </c>
      <c r="E15" s="11"/>
      <c r="F15" s="11"/>
      <c r="G15" s="11"/>
      <c r="H15" s="11"/>
      <c r="I15" s="11"/>
      <c r="J15" s="12">
        <f t="shared" si="1"/>
        <v>270</v>
      </c>
    </row>
    <row r="16" spans="1:10" ht="15" customHeight="1" x14ac:dyDescent="0.25">
      <c r="A16" s="4" t="s">
        <v>57</v>
      </c>
      <c r="B16" s="13" t="s">
        <v>64</v>
      </c>
      <c r="C16" s="21">
        <v>1170</v>
      </c>
      <c r="D16" s="21">
        <v>-54</v>
      </c>
      <c r="E16" s="21"/>
      <c r="F16" s="21"/>
      <c r="G16" s="21"/>
      <c r="H16" s="21"/>
      <c r="I16" s="21"/>
      <c r="J16" s="12">
        <f t="shared" si="1"/>
        <v>1116</v>
      </c>
    </row>
    <row r="17" spans="1:10" ht="15" customHeight="1" x14ac:dyDescent="0.25">
      <c r="A17" s="2" t="s">
        <v>21</v>
      </c>
      <c r="B17" s="14" t="s">
        <v>11</v>
      </c>
      <c r="C17" s="18"/>
      <c r="D17" s="18"/>
      <c r="E17" s="18"/>
      <c r="F17" s="18"/>
      <c r="G17" s="18"/>
      <c r="H17" s="18"/>
      <c r="I17" s="18"/>
      <c r="J17" s="19"/>
    </row>
    <row r="18" spans="1:10" ht="15" customHeight="1" x14ac:dyDescent="0.25">
      <c r="A18" s="4" t="s">
        <v>58</v>
      </c>
      <c r="B18" s="13" t="s">
        <v>64</v>
      </c>
      <c r="C18" s="11">
        <v>2700</v>
      </c>
      <c r="D18" s="11">
        <v>-45</v>
      </c>
      <c r="E18" s="11"/>
      <c r="F18" s="11"/>
      <c r="G18" s="11"/>
      <c r="H18" s="11"/>
      <c r="I18" s="11"/>
      <c r="J18" s="12">
        <f t="shared" ref="J18" si="2">C18+D18+E18+F18+G18+H18+I18</f>
        <v>2655</v>
      </c>
    </row>
    <row r="19" spans="1:10" ht="15" customHeight="1" x14ac:dyDescent="0.25">
      <c r="A19" s="2" t="s">
        <v>37</v>
      </c>
      <c r="B19" s="14" t="s">
        <v>10</v>
      </c>
      <c r="C19" s="18"/>
      <c r="D19" s="18"/>
      <c r="E19" s="18"/>
      <c r="F19" s="18"/>
      <c r="G19" s="18"/>
      <c r="H19" s="18"/>
      <c r="I19" s="18"/>
      <c r="J19" s="19"/>
    </row>
    <row r="20" spans="1:10" ht="15" customHeight="1" x14ac:dyDescent="0.25">
      <c r="A20" s="4" t="s">
        <v>38</v>
      </c>
      <c r="B20" s="13"/>
      <c r="C20" s="22">
        <v>6426</v>
      </c>
      <c r="D20" s="22">
        <f>-396-288-18-18-3816-720</f>
        <v>-5256</v>
      </c>
      <c r="E20" s="22">
        <v>720</v>
      </c>
      <c r="F20" s="22"/>
      <c r="G20" s="22"/>
      <c r="H20" s="22"/>
      <c r="I20" s="22"/>
      <c r="J20" s="23">
        <f t="shared" ref="J20:J27" si="3">C20+D20+E20+F20+G20+H20+I20</f>
        <v>1890</v>
      </c>
    </row>
    <row r="21" spans="1:10" ht="15" customHeight="1" x14ac:dyDescent="0.25">
      <c r="A21" s="4" t="s">
        <v>39</v>
      </c>
      <c r="B21" s="13"/>
      <c r="C21" s="11">
        <v>11844</v>
      </c>
      <c r="D21" s="11">
        <f>-378-18-3816-720</f>
        <v>-4932</v>
      </c>
      <c r="E21" s="11">
        <f>-450-3402-1584+720</f>
        <v>-4716</v>
      </c>
      <c r="F21" s="11"/>
      <c r="G21" s="11"/>
      <c r="H21" s="11"/>
      <c r="I21" s="11"/>
      <c r="J21" s="12">
        <f t="shared" si="3"/>
        <v>2196</v>
      </c>
    </row>
    <row r="22" spans="1:10" ht="15" customHeight="1" x14ac:dyDescent="0.25">
      <c r="A22" s="4" t="s">
        <v>40</v>
      </c>
      <c r="B22" s="13"/>
      <c r="C22" s="11">
        <v>2700</v>
      </c>
      <c r="D22" s="11">
        <f>-18-720</f>
        <v>-738</v>
      </c>
      <c r="E22" s="11">
        <v>720</v>
      </c>
      <c r="F22" s="11"/>
      <c r="G22" s="11"/>
      <c r="H22" s="11"/>
      <c r="I22" s="11"/>
      <c r="J22" s="12">
        <f t="shared" si="3"/>
        <v>2682</v>
      </c>
    </row>
    <row r="23" spans="1:10" ht="15" customHeight="1" x14ac:dyDescent="0.25">
      <c r="A23" s="4" t="s">
        <v>41</v>
      </c>
      <c r="B23" s="13"/>
      <c r="C23" s="11">
        <v>5094</v>
      </c>
      <c r="D23" s="11"/>
      <c r="E23" s="11"/>
      <c r="F23" s="11"/>
      <c r="G23" s="11"/>
      <c r="H23" s="11"/>
      <c r="I23" s="11"/>
      <c r="J23" s="12">
        <f t="shared" si="3"/>
        <v>5094</v>
      </c>
    </row>
    <row r="24" spans="1:10" ht="15" customHeight="1" x14ac:dyDescent="0.25">
      <c r="A24" s="4" t="s">
        <v>42</v>
      </c>
      <c r="B24" s="13"/>
      <c r="C24" s="11">
        <v>2664</v>
      </c>
      <c r="D24" s="11">
        <v>-2646</v>
      </c>
      <c r="E24" s="11"/>
      <c r="F24" s="11"/>
      <c r="G24" s="11"/>
      <c r="H24" s="11"/>
      <c r="I24" s="11"/>
      <c r="J24" s="12">
        <f t="shared" si="3"/>
        <v>18</v>
      </c>
    </row>
    <row r="25" spans="1:10" ht="15" customHeight="1" x14ac:dyDescent="0.25">
      <c r="A25" s="4" t="s">
        <v>43</v>
      </c>
      <c r="B25" s="13"/>
      <c r="C25" s="11">
        <v>2034</v>
      </c>
      <c r="D25" s="11">
        <f>-18-18-720-36</f>
        <v>-792</v>
      </c>
      <c r="E25" s="11">
        <v>720</v>
      </c>
      <c r="F25" s="11"/>
      <c r="G25" s="11"/>
      <c r="H25" s="11"/>
      <c r="I25" s="11"/>
      <c r="J25" s="12">
        <f t="shared" si="3"/>
        <v>1962</v>
      </c>
    </row>
    <row r="26" spans="1:10" ht="15" customHeight="1" x14ac:dyDescent="0.25">
      <c r="A26" s="4" t="s">
        <v>44</v>
      </c>
      <c r="B26" s="13"/>
      <c r="C26" s="11">
        <v>2322</v>
      </c>
      <c r="D26" s="11">
        <v>720</v>
      </c>
      <c r="E26" s="11"/>
      <c r="F26" s="11"/>
      <c r="G26" s="11"/>
      <c r="H26" s="11"/>
      <c r="I26" s="11"/>
      <c r="J26" s="12">
        <f t="shared" si="3"/>
        <v>3042</v>
      </c>
    </row>
    <row r="27" spans="1:10" ht="15" customHeight="1" x14ac:dyDescent="0.25">
      <c r="A27" s="4" t="s">
        <v>45</v>
      </c>
      <c r="B27" s="13"/>
      <c r="C27" s="11">
        <v>1386</v>
      </c>
      <c r="D27" s="11">
        <f>-18-36-720</f>
        <v>-774</v>
      </c>
      <c r="E27" s="11">
        <f>-450+720</f>
        <v>270</v>
      </c>
      <c r="F27" s="11"/>
      <c r="G27" s="11"/>
      <c r="H27" s="11"/>
      <c r="I27" s="11"/>
      <c r="J27" s="12">
        <f t="shared" si="3"/>
        <v>882</v>
      </c>
    </row>
    <row r="28" spans="1:10" ht="15" customHeight="1" x14ac:dyDescent="0.25">
      <c r="A28" s="2" t="s">
        <v>68</v>
      </c>
      <c r="B28" s="14" t="s">
        <v>11</v>
      </c>
      <c r="C28" s="18"/>
      <c r="D28" s="18"/>
      <c r="E28" s="18"/>
      <c r="F28" s="18"/>
      <c r="G28" s="18"/>
      <c r="H28" s="18"/>
      <c r="I28" s="18"/>
      <c r="J28" s="19"/>
    </row>
    <row r="29" spans="1:10" ht="15" customHeight="1" x14ac:dyDescent="0.25">
      <c r="A29" s="4" t="s">
        <v>66</v>
      </c>
      <c r="B29" s="13"/>
      <c r="C29" s="11">
        <v>1200</v>
      </c>
      <c r="D29" s="11"/>
      <c r="E29" s="11"/>
      <c r="F29" s="11"/>
      <c r="G29" s="11"/>
      <c r="H29" s="11"/>
      <c r="I29" s="11"/>
      <c r="J29" s="12">
        <f t="shared" ref="J29" si="4">C29+D29+E29+F29+G29+H29+I29</f>
        <v>1200</v>
      </c>
    </row>
    <row r="30" spans="1:10" ht="15" customHeight="1" x14ac:dyDescent="0.25">
      <c r="A30" s="2" t="s">
        <v>32</v>
      </c>
      <c r="B30" s="14" t="s">
        <v>10</v>
      </c>
      <c r="C30" s="18"/>
      <c r="D30" s="18"/>
      <c r="E30" s="18"/>
      <c r="F30" s="18"/>
      <c r="G30" s="18"/>
      <c r="H30" s="18"/>
      <c r="I30" s="18"/>
      <c r="J30" s="19"/>
    </row>
    <row r="31" spans="1:10" ht="15" customHeight="1" x14ac:dyDescent="0.25">
      <c r="A31" s="4" t="s">
        <v>33</v>
      </c>
      <c r="B31" s="13"/>
      <c r="C31" s="5"/>
      <c r="D31" s="5"/>
      <c r="E31" s="5"/>
      <c r="F31" s="5"/>
      <c r="G31" s="5"/>
      <c r="H31" s="5"/>
      <c r="I31" s="5"/>
      <c r="J31" s="6">
        <f t="shared" ref="J31:J34" si="5">C31+D31+E31+F31+G31+H31+I31</f>
        <v>0</v>
      </c>
    </row>
    <row r="32" spans="1:10" ht="15" customHeight="1" x14ac:dyDescent="0.25">
      <c r="A32" s="2" t="s">
        <v>22</v>
      </c>
      <c r="B32" s="14" t="s">
        <v>10</v>
      </c>
      <c r="C32" s="15"/>
      <c r="D32" s="15"/>
      <c r="E32" s="15"/>
      <c r="F32" s="15"/>
      <c r="G32" s="15"/>
      <c r="H32" s="15"/>
      <c r="I32" s="15"/>
      <c r="J32" s="16"/>
    </row>
    <row r="33" spans="1:10" ht="15" customHeight="1" x14ac:dyDescent="0.25">
      <c r="A33" s="4" t="s">
        <v>59</v>
      </c>
      <c r="B33" s="13" t="s">
        <v>65</v>
      </c>
      <c r="C33" s="22">
        <v>4986</v>
      </c>
      <c r="D33" s="22">
        <f>-754-1746+36</f>
        <v>-2464</v>
      </c>
      <c r="E33" s="22"/>
      <c r="F33" s="22"/>
      <c r="G33" s="22"/>
      <c r="H33" s="22"/>
      <c r="I33" s="22"/>
      <c r="J33" s="23">
        <f t="shared" si="5"/>
        <v>2522</v>
      </c>
    </row>
    <row r="34" spans="1:10" ht="15" customHeight="1" x14ac:dyDescent="0.25">
      <c r="A34" s="4" t="s">
        <v>23</v>
      </c>
      <c r="B34" s="13" t="s">
        <v>65</v>
      </c>
      <c r="C34" s="22">
        <v>9918</v>
      </c>
      <c r="D34" s="22">
        <f>-252-198-450-72-1926-900-72-18</f>
        <v>-3888</v>
      </c>
      <c r="E34" s="22">
        <f>-18-150-612-72</f>
        <v>-852</v>
      </c>
      <c r="F34" s="22"/>
      <c r="G34" s="22"/>
      <c r="H34" s="22"/>
      <c r="I34" s="22"/>
      <c r="J34" s="23">
        <f t="shared" si="5"/>
        <v>5178</v>
      </c>
    </row>
    <row r="35" spans="1:10" ht="15" customHeight="1" x14ac:dyDescent="0.25">
      <c r="A35" s="4" t="s">
        <v>63</v>
      </c>
      <c r="B35" s="13" t="s">
        <v>65</v>
      </c>
      <c r="C35" s="11">
        <v>2322</v>
      </c>
      <c r="D35" s="11">
        <f>-810-72</f>
        <v>-882</v>
      </c>
      <c r="E35" s="11"/>
      <c r="F35" s="11"/>
      <c r="G35" s="11"/>
      <c r="H35" s="11"/>
      <c r="I35" s="11"/>
      <c r="J35" s="12">
        <f>C35+D35+E35+F35+G35+H35+I35</f>
        <v>1440</v>
      </c>
    </row>
    <row r="36" spans="1:10" ht="15" customHeight="1" x14ac:dyDescent="0.25">
      <c r="A36" s="4" t="s">
        <v>36</v>
      </c>
      <c r="B36" s="13" t="s">
        <v>65</v>
      </c>
      <c r="C36" s="11">
        <v>594</v>
      </c>
      <c r="D36" s="11">
        <v>-36</v>
      </c>
      <c r="E36" s="11">
        <v>-72</v>
      </c>
      <c r="F36" s="11"/>
      <c r="G36" s="11"/>
      <c r="H36" s="11"/>
      <c r="I36" s="11"/>
      <c r="J36" s="12">
        <f t="shared" ref="J36" si="6">C36+D36+E36+F36+G36+H36+I36</f>
        <v>486</v>
      </c>
    </row>
    <row r="37" spans="1:10" ht="15" customHeight="1" x14ac:dyDescent="0.25">
      <c r="A37" s="4" t="s">
        <v>24</v>
      </c>
      <c r="B37" s="13"/>
      <c r="C37" s="5"/>
      <c r="D37" s="5"/>
      <c r="E37" s="5"/>
      <c r="F37" s="5"/>
      <c r="G37" s="5"/>
      <c r="H37" s="5"/>
      <c r="I37" s="5"/>
      <c r="J37" s="6">
        <f t="shared" ref="J37" si="7">C37+D37+E37+F37+G37+H37+I37</f>
        <v>0</v>
      </c>
    </row>
    <row r="38" spans="1:10" ht="15" customHeight="1" x14ac:dyDescent="0.25">
      <c r="A38" s="4" t="s">
        <v>25</v>
      </c>
      <c r="B38" s="13" t="s">
        <v>65</v>
      </c>
      <c r="C38" s="11">
        <v>3366</v>
      </c>
      <c r="D38" s="11">
        <f>-525-72-36-18</f>
        <v>-651</v>
      </c>
      <c r="E38" s="11"/>
      <c r="F38" s="11"/>
      <c r="G38" s="11"/>
      <c r="H38" s="11"/>
      <c r="I38" s="11"/>
      <c r="J38" s="12">
        <f t="shared" ref="J38" si="8">C38+D38+E38+F38+G38+H38+I38</f>
        <v>2715</v>
      </c>
    </row>
    <row r="39" spans="1:10" ht="15" customHeight="1" x14ac:dyDescent="0.25">
      <c r="A39" s="2" t="s">
        <v>13</v>
      </c>
      <c r="B39" s="14" t="s">
        <v>11</v>
      </c>
      <c r="C39" s="15"/>
      <c r="D39" s="15"/>
      <c r="E39" s="15"/>
      <c r="F39" s="15"/>
      <c r="G39" s="15"/>
      <c r="H39" s="15"/>
      <c r="I39" s="15"/>
      <c r="J39" s="16"/>
    </row>
    <row r="40" spans="1:10" ht="15" customHeight="1" x14ac:dyDescent="0.25">
      <c r="A40" s="4" t="s">
        <v>14</v>
      </c>
      <c r="B40" s="13"/>
      <c r="C40" s="11">
        <v>660</v>
      </c>
      <c r="D40" s="11">
        <f>-75-45-30</f>
        <v>-150</v>
      </c>
      <c r="E40" s="11">
        <v>-75</v>
      </c>
      <c r="F40" s="11"/>
      <c r="G40" s="11"/>
      <c r="H40" s="11"/>
      <c r="I40" s="11"/>
      <c r="J40" s="12">
        <f t="shared" ref="J40" si="9">C40+D40+E40+F40+G40+H40+I40</f>
        <v>435</v>
      </c>
    </row>
    <row r="41" spans="1:10" ht="15" customHeight="1" x14ac:dyDescent="0.25">
      <c r="A41" s="4" t="s">
        <v>15</v>
      </c>
      <c r="B41" s="13"/>
      <c r="C41" s="11">
        <v>615</v>
      </c>
      <c r="D41" s="11">
        <f>-75-45-18-30</f>
        <v>-168</v>
      </c>
      <c r="E41" s="11">
        <v>-75</v>
      </c>
      <c r="F41" s="11"/>
      <c r="G41" s="11"/>
      <c r="H41" s="11"/>
      <c r="I41" s="11"/>
      <c r="J41" s="12">
        <f>C41+D41+E41+F41+G41+H41+I41</f>
        <v>372</v>
      </c>
    </row>
    <row r="42" spans="1:10" ht="15" customHeight="1" x14ac:dyDescent="0.25">
      <c r="A42" s="4" t="s">
        <v>52</v>
      </c>
      <c r="B42" s="13"/>
      <c r="C42" s="11">
        <v>60</v>
      </c>
      <c r="D42" s="11"/>
      <c r="E42" s="11"/>
      <c r="F42" s="11"/>
      <c r="G42" s="11"/>
      <c r="H42" s="11"/>
      <c r="I42" s="11"/>
      <c r="J42" s="12">
        <f t="shared" ref="J42:J47" si="10">C42+D42+E42+F42+G42+H42+I42</f>
        <v>60</v>
      </c>
    </row>
    <row r="43" spans="1:10" ht="15" customHeight="1" x14ac:dyDescent="0.25">
      <c r="A43" s="4" t="s">
        <v>16</v>
      </c>
      <c r="B43" s="13"/>
      <c r="C43" s="5"/>
      <c r="D43" s="5"/>
      <c r="E43" s="5"/>
      <c r="F43" s="5"/>
      <c r="G43" s="5"/>
      <c r="H43" s="5"/>
      <c r="I43" s="5"/>
      <c r="J43" s="6">
        <f t="shared" si="10"/>
        <v>0</v>
      </c>
    </row>
    <row r="44" spans="1:10" ht="15" customHeight="1" x14ac:dyDescent="0.25">
      <c r="A44" s="4" t="s">
        <v>17</v>
      </c>
      <c r="B44" s="13"/>
      <c r="C44" s="11">
        <v>60</v>
      </c>
      <c r="D44" s="11">
        <f>135-15</f>
        <v>120</v>
      </c>
      <c r="E44" s="11">
        <v>-75</v>
      </c>
      <c r="F44" s="11"/>
      <c r="G44" s="11"/>
      <c r="H44" s="11"/>
      <c r="I44" s="11"/>
      <c r="J44" s="12">
        <f t="shared" si="10"/>
        <v>105</v>
      </c>
    </row>
    <row r="45" spans="1:10" ht="15" customHeight="1" x14ac:dyDescent="0.25">
      <c r="A45" s="4" t="s">
        <v>18</v>
      </c>
      <c r="B45" s="13"/>
      <c r="C45" s="11">
        <v>1125</v>
      </c>
      <c r="D45" s="11">
        <f>-72-30</f>
        <v>-102</v>
      </c>
      <c r="E45" s="11">
        <v>60</v>
      </c>
      <c r="F45" s="11"/>
      <c r="G45" s="11"/>
      <c r="H45" s="11"/>
      <c r="I45" s="11"/>
      <c r="J45" s="12">
        <f t="shared" si="10"/>
        <v>1083</v>
      </c>
    </row>
    <row r="46" spans="1:10" ht="15" customHeight="1" x14ac:dyDescent="0.25">
      <c r="A46" s="4" t="s">
        <v>19</v>
      </c>
      <c r="B46" s="13"/>
      <c r="C46" s="11">
        <v>345</v>
      </c>
      <c r="D46" s="11">
        <f>-15-75-30-90</f>
        <v>-210</v>
      </c>
      <c r="E46" s="11">
        <v>-75</v>
      </c>
      <c r="F46" s="11"/>
      <c r="G46" s="11"/>
      <c r="H46" s="11"/>
      <c r="I46" s="11"/>
      <c r="J46" s="12">
        <f t="shared" si="10"/>
        <v>60</v>
      </c>
    </row>
    <row r="47" spans="1:10" ht="15" customHeight="1" x14ac:dyDescent="0.25">
      <c r="A47" s="4" t="s">
        <v>51</v>
      </c>
      <c r="B47" s="13"/>
      <c r="C47" s="5"/>
      <c r="D47" s="5"/>
      <c r="E47" s="5"/>
      <c r="F47" s="5"/>
      <c r="G47" s="5"/>
      <c r="H47" s="5"/>
      <c r="I47" s="5"/>
      <c r="J47" s="6">
        <f t="shared" si="10"/>
        <v>0</v>
      </c>
    </row>
    <row r="48" spans="1:10" ht="15" customHeight="1" x14ac:dyDescent="0.25">
      <c r="A48" s="20" t="s">
        <v>27</v>
      </c>
      <c r="B48" s="14" t="s">
        <v>10</v>
      </c>
      <c r="C48" s="18"/>
      <c r="D48" s="18"/>
      <c r="E48" s="18"/>
      <c r="F48" s="18"/>
      <c r="G48" s="18"/>
      <c r="H48" s="18"/>
      <c r="I48" s="18"/>
      <c r="J48" s="19"/>
    </row>
    <row r="49" spans="1:10" ht="15" customHeight="1" x14ac:dyDescent="0.25">
      <c r="A49" s="17" t="s">
        <v>28</v>
      </c>
      <c r="B49" s="13"/>
      <c r="C49" s="11">
        <v>1170</v>
      </c>
      <c r="D49" s="11">
        <f>-36-54-18</f>
        <v>-108</v>
      </c>
      <c r="E49" s="11"/>
      <c r="F49" s="11"/>
      <c r="G49" s="11"/>
      <c r="H49" s="11"/>
      <c r="I49" s="11"/>
      <c r="J49" s="12">
        <f t="shared" ref="J49:J50" si="11">C49+D49+E49+F49+G49+H49+I49</f>
        <v>1062</v>
      </c>
    </row>
    <row r="50" spans="1:10" ht="15" customHeight="1" x14ac:dyDescent="0.25">
      <c r="A50" s="17" t="s">
        <v>29</v>
      </c>
      <c r="B50" s="13"/>
      <c r="C50" s="21">
        <v>756</v>
      </c>
      <c r="D50" s="21">
        <v>-36</v>
      </c>
      <c r="E50" s="21"/>
      <c r="F50" s="21"/>
      <c r="G50" s="21"/>
      <c r="H50" s="21"/>
      <c r="I50" s="21"/>
      <c r="J50" s="12">
        <f t="shared" si="11"/>
        <v>720</v>
      </c>
    </row>
    <row r="51" spans="1:10" ht="15" customHeight="1" x14ac:dyDescent="0.25">
      <c r="A51" s="20" t="s">
        <v>30</v>
      </c>
      <c r="B51" s="14" t="s">
        <v>10</v>
      </c>
      <c r="C51" s="18"/>
      <c r="D51" s="18"/>
      <c r="E51" s="18"/>
      <c r="F51" s="18"/>
      <c r="G51" s="18"/>
      <c r="H51" s="18"/>
      <c r="I51" s="18"/>
      <c r="J51" s="19"/>
    </row>
    <row r="52" spans="1:10" ht="15" customHeight="1" x14ac:dyDescent="0.25">
      <c r="A52" s="17" t="s">
        <v>60</v>
      </c>
      <c r="B52" s="13"/>
      <c r="C52" s="5"/>
      <c r="D52" s="5"/>
      <c r="E52" s="5"/>
      <c r="F52" s="5"/>
      <c r="G52" s="5"/>
      <c r="H52" s="5"/>
      <c r="I52" s="5"/>
      <c r="J52" s="6">
        <f t="shared" ref="J52:J53" si="12">C52+D52+E52+F52+G52+H52+I52</f>
        <v>0</v>
      </c>
    </row>
    <row r="53" spans="1:10" ht="15" customHeight="1" x14ac:dyDescent="0.25">
      <c r="A53" s="17" t="s">
        <v>61</v>
      </c>
      <c r="B53" s="13"/>
      <c r="C53" s="5"/>
      <c r="D53" s="5"/>
      <c r="E53" s="5"/>
      <c r="F53" s="5"/>
      <c r="G53" s="5"/>
      <c r="H53" s="5"/>
      <c r="I53" s="5"/>
      <c r="J53" s="6">
        <f t="shared" si="12"/>
        <v>0</v>
      </c>
    </row>
    <row r="54" spans="1:10" ht="15" customHeight="1" x14ac:dyDescent="0.25">
      <c r="A54" s="17" t="s">
        <v>62</v>
      </c>
      <c r="B54" s="13"/>
      <c r="C54" s="5"/>
      <c r="D54" s="5"/>
      <c r="E54" s="5"/>
      <c r="F54" s="5"/>
      <c r="G54" s="5"/>
      <c r="H54" s="5"/>
      <c r="I54" s="5"/>
      <c r="J54" s="6"/>
    </row>
    <row r="55" spans="1:10" ht="15" customHeight="1" x14ac:dyDescent="0.25">
      <c r="A55" s="2" t="s">
        <v>50</v>
      </c>
      <c r="B55" s="14" t="s">
        <v>10</v>
      </c>
      <c r="C55" s="15"/>
      <c r="D55" s="15"/>
      <c r="E55" s="15"/>
      <c r="F55" s="15"/>
      <c r="G55" s="15"/>
      <c r="H55" s="15"/>
      <c r="I55" s="15"/>
      <c r="J55" s="16"/>
    </row>
    <row r="56" spans="1:10" ht="15" customHeight="1" x14ac:dyDescent="0.25">
      <c r="A56" s="4" t="s">
        <v>31</v>
      </c>
      <c r="B56" s="13"/>
      <c r="C56" s="5"/>
      <c r="D56" s="5"/>
      <c r="E56" s="5"/>
      <c r="F56" s="5"/>
      <c r="G56" s="5"/>
      <c r="H56" s="5"/>
      <c r="I56" s="5"/>
      <c r="J56" s="6">
        <f t="shared" ref="J56" si="13">C56+D56+E56+F56+G56+H56+I56</f>
        <v>0</v>
      </c>
    </row>
    <row r="57" spans="1:10" ht="15" customHeight="1" x14ac:dyDescent="0.25">
      <c r="A57" s="2" t="s">
        <v>20</v>
      </c>
      <c r="B57" s="14" t="s">
        <v>10</v>
      </c>
      <c r="C57" s="15"/>
      <c r="D57" s="15"/>
      <c r="E57" s="15"/>
      <c r="F57" s="15"/>
      <c r="G57" s="15"/>
      <c r="H57" s="15"/>
      <c r="I57" s="15"/>
      <c r="J57" s="16"/>
    </row>
    <row r="58" spans="1:10" ht="15" customHeight="1" x14ac:dyDescent="0.25">
      <c r="A58" s="4" t="s">
        <v>53</v>
      </c>
      <c r="B58" s="24"/>
      <c r="C58" s="5"/>
      <c r="D58" s="5"/>
      <c r="E58" s="5"/>
      <c r="F58" s="5"/>
      <c r="G58" s="5"/>
      <c r="H58" s="25"/>
      <c r="I58" s="5"/>
      <c r="J58" s="6">
        <f t="shared" ref="J58" si="14">C58+D58+E58+F58+G58+H58+I58</f>
        <v>0</v>
      </c>
    </row>
    <row r="59" spans="1:10" ht="15" customHeight="1" x14ac:dyDescent="0.35"/>
    <row r="60" spans="1:10" ht="15" customHeight="1" x14ac:dyDescent="0.35"/>
    <row r="61" spans="1:10" ht="15" customHeight="1" x14ac:dyDescent="0.35"/>
    <row r="62" spans="1:10" ht="15" customHeight="1" x14ac:dyDescent="0.35"/>
    <row r="63" spans="1:10" ht="15" customHeight="1" x14ac:dyDescent="0.35"/>
    <row r="64" spans="1:10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</sheetData>
  <mergeCells count="1">
    <mergeCell ref="A1:J1"/>
  </mergeCells>
  <phoneticPr fontId="2" type="noConversion"/>
  <printOptions horizontalCentered="1" verticalCentered="1"/>
  <pageMargins left="0.25" right="0.25" top="0.75" bottom="0.75" header="0.3" footer="0.3"/>
  <pageSetup scale="99" orientation="portrait" horizontalDpi="4294967293" verticalDpi="4294967293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Availability Update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Kristin</cp:lastModifiedBy>
  <cp:lastPrinted>2023-05-30T13:19:43Z</cp:lastPrinted>
  <dcterms:created xsi:type="dcterms:W3CDTF">2012-11-29T14:30:47Z</dcterms:created>
  <dcterms:modified xsi:type="dcterms:W3CDTF">2023-05-31T14:48:35Z</dcterms:modified>
</cp:coreProperties>
</file>